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04" tabRatio="785" activeTab="0"/>
  </bookViews>
  <sheets>
    <sheet name="Liquiditätsplanung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<sst xmlns="http://schemas.openxmlformats.org/spreadsheetml/2006/main" count="52" uniqueCount="34">
  <si>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Total</t>
  </si>
  <si>
    <t>Soll</t>
  </si>
  <si>
    <t xml:space="preserve">Anfangsbestand </t>
  </si>
  <si>
    <t>Total Einnahmen</t>
  </si>
  <si>
    <t>Verfügbare Mittel</t>
  </si>
  <si>
    <t>Total Ausgaben</t>
  </si>
  <si>
    <t>Banklimite</t>
  </si>
  <si>
    <t xml:space="preserve"> </t>
  </si>
  <si>
    <t>Bestand</t>
  </si>
  <si>
    <t>Material</t>
  </si>
  <si>
    <t>Unterhalt Fahrzeuge</t>
  </si>
  <si>
    <t>Verwaltungsaufwand</t>
  </si>
  <si>
    <t>Flüssige Mittel</t>
  </si>
  <si>
    <t>Betriebliche Investitionen</t>
  </si>
  <si>
    <t>Eingänge Verkaufsumsatz</t>
  </si>
  <si>
    <t>Sachversicherungen und Abgaben</t>
  </si>
  <si>
    <t>Energie- und Entsorgungsaufwand</t>
  </si>
  <si>
    <t>Werbe- und Repräsentationsaufwand</t>
  </si>
  <si>
    <t>Zinsaufwand KK</t>
  </si>
  <si>
    <t>Kreditoren</t>
  </si>
  <si>
    <t>Lohnzahlungen netto</t>
  </si>
  <si>
    <t>Eingänge Debitoren</t>
  </si>
  <si>
    <t>Übriger Betriebsaufwand</t>
  </si>
  <si>
    <t>Unterhalt / Reparaturen</t>
  </si>
  <si>
    <t>Erhöhung KK</t>
  </si>
  <si>
    <t>Übriger Personalaufwand</t>
  </si>
  <si>
    <t>Raumaufwand</t>
  </si>
  <si>
    <t>Sozialversicherungsaufwand</t>
  </si>
  <si>
    <t>Zinsaufwand langfr. Fremdkapital</t>
  </si>
  <si>
    <t>Freie verfübare Mittel inkl. Banklimite</t>
  </si>
  <si>
    <t>Budget 20</t>
  </si>
  <si>
    <t>Privatbezüge von Inhabern</t>
  </si>
  <si>
    <t>Thomas Muster AG, Musterdorf</t>
  </si>
  <si>
    <t>Liquiditätsplanung 2020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</si>
</sst>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mmmm/yy"/>
    <numFmt numFmtId="177" formatCode="mmmm\ \ \ yy"/>
    <numFmt numFmtId="178" formatCode="mmm/\ \ yy"/>
    <numFmt numFmtId="179" formatCode="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  <fill>
      <patternFill patternType="solid">
        <fgColor theme="3" tint="0.7999799847602844"/>
        <bgColor indexed="64"/>
      </patternFill>
    </fill>
    <fill>
      <patternFill patternType="gray0625">
        <fgColor indexed="9"/>
        <bgColor rgb="FFFFFF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0" xfId="0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1" fillId="30" borderId="14" xfId="0" applyNumberFormat="1" applyFont="1" applyFill="1" applyBorder="1" applyAlignment="1">
      <alignment/>
    </xf>
    <xf numFmtId="3" fontId="1" fillId="30" borderId="15" xfId="0" applyNumberFormat="1" applyFont="1" applyFill="1" applyBorder="1" applyAlignment="1">
      <alignment/>
    </xf>
    <xf numFmtId="3" fontId="1" fillId="30" borderId="18" xfId="0" applyNumberFormat="1" applyFont="1" applyFill="1" applyBorder="1" applyAlignment="1">
      <alignment/>
    </xf>
    <xf numFmtId="3" fontId="1" fillId="30" borderId="19" xfId="0" applyNumberFormat="1" applyFont="1" applyFill="1" applyBorder="1" applyAlignment="1">
      <alignment/>
    </xf>
    <xf numFmtId="178" fontId="1" fillId="0" borderId="14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17" fontId="1" fillId="34" borderId="20" xfId="0" applyNumberFormat="1" applyFont="1" applyFill="1" applyBorder="1" applyAlignment="1">
      <alignment horizontal="center"/>
    </xf>
    <xf numFmtId="178" fontId="1" fillId="34" borderId="20" xfId="0" applyNumberFormat="1" applyFont="1" applyFill="1" applyBorder="1" applyAlignment="1">
      <alignment horizontal="center"/>
    </xf>
    <xf numFmtId="178" fontId="1" fillId="34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178" fontId="1" fillId="34" borderId="22" xfId="0" applyNumberFormat="1" applyFont="1" applyFill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" fillId="30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1" fillId="30" borderId="26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7" fontId="1" fillId="34" borderId="27" xfId="0" applyNumberFormat="1" applyFont="1" applyFill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" fillId="30" borderId="28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30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1" fillId="34" borderId="22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1" fillId="3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30" borderId="26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35" borderId="3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3" fontId="6" fillId="33" borderId="32" xfId="0" applyNumberFormat="1" applyFont="1" applyFill="1" applyBorder="1" applyAlignment="1">
      <alignment horizontal="right" vertical="center" textRotation="180" wrapText="1"/>
    </xf>
    <xf numFmtId="3" fontId="6" fillId="33" borderId="0" xfId="0" applyNumberFormat="1" applyFont="1" applyFill="1" applyBorder="1" applyAlignment="1">
      <alignment horizontal="right" vertical="center" textRotation="180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tabSelected="1" zoomScale="70" zoomScaleNormal="70" zoomScaleSheetLayoutView="100" workbookViewId="0" topLeftCell="A1">
      <selection activeCell="A3" sqref="A3"/>
    </sheetView>
  </sheetViews>
  <sheetFormatPr defaultColWidth="11.421875" defaultRowHeight="12.75"/>
  <cols>
    <col min="1" max="1" width="34.00390625" style="1" bestFit="1" customWidth="1"/>
    <col min="2" max="2" width="0.71875" style="36" customWidth="1"/>
    <col min="3" max="3" width="13.00390625" style="1" bestFit="1" customWidth="1"/>
    <col min="4" max="4" width="0.71875" style="36" customWidth="1"/>
    <col min="5" max="5" width="8.7109375" style="1" bestFit="1" customWidth="1"/>
    <col min="6" max="6" width="6.28125" style="1" bestFit="1" customWidth="1"/>
    <col min="7" max="10" width="11.140625" style="1" bestFit="1" customWidth="1"/>
    <col min="11" max="11" width="10.57421875" style="1" bestFit="1" customWidth="1"/>
    <col min="12" max="12" width="10.140625" style="1" bestFit="1" customWidth="1"/>
    <col min="13" max="13" width="11.28125" style="1" bestFit="1" customWidth="1"/>
    <col min="14" max="14" width="11.140625" style="1" bestFit="1" customWidth="1"/>
    <col min="15" max="15" width="10.8515625" style="1" bestFit="1" customWidth="1"/>
    <col min="16" max="16" width="11.28125" style="1" bestFit="1" customWidth="1"/>
    <col min="17" max="17" width="11.140625" style="1" bestFit="1" customWidth="1"/>
    <col min="18" max="18" width="0.71875" style="36" customWidth="1"/>
    <col min="19" max="19" width="8.00390625" style="1" bestFit="1" customWidth="1"/>
    <col min="20" max="26" width="6.8515625" style="1" customWidth="1"/>
    <col min="27" max="16384" width="11.421875" style="1" customWidth="1"/>
  </cols>
  <sheetData>
    <row r="1" spans="1:18" s="83" customFormat="1" ht="17.25">
      <c r="A1" s="83" t="s">
        <v>32</v>
      </c>
      <c r="B1" s="84"/>
      <c r="D1" s="84"/>
      <c r="R1" s="84"/>
    </row>
    <row r="2" spans="1:18" s="83" customFormat="1" ht="17.25">
      <c r="A2" s="83" t="s">
        <v>33</v>
      </c>
      <c r="B2" s="84"/>
      <c r="D2" s="84"/>
      <c r="R2" s="84"/>
    </row>
    <row r="3" spans="2:18" s="83" customFormat="1" ht="17.25">
      <c r="B3" s="84"/>
      <c r="D3" s="84"/>
      <c r="R3" s="84"/>
    </row>
    <row r="4" spans="1:30" ht="12" customHeight="1">
      <c r="A4" s="85"/>
      <c r="B4" s="67"/>
      <c r="AA4" s="3"/>
      <c r="AB4" s="3"/>
      <c r="AC4" s="3"/>
      <c r="AD4" s="3"/>
    </row>
    <row r="5" spans="1:21" s="3" customFormat="1" ht="12.75">
      <c r="A5" s="73"/>
      <c r="B5" s="37"/>
      <c r="C5" s="70" t="s">
        <v>30</v>
      </c>
      <c r="D5" s="61"/>
      <c r="E5" s="53">
        <v>43831</v>
      </c>
      <c r="F5" s="31"/>
      <c r="G5" s="32">
        <v>43862</v>
      </c>
      <c r="H5" s="32">
        <v>43891</v>
      </c>
      <c r="I5" s="32">
        <v>43922</v>
      </c>
      <c r="J5" s="32">
        <v>43952</v>
      </c>
      <c r="K5" s="32">
        <v>43983</v>
      </c>
      <c r="L5" s="32">
        <v>44013</v>
      </c>
      <c r="M5" s="32">
        <v>44044</v>
      </c>
      <c r="N5" s="32">
        <v>44075</v>
      </c>
      <c r="O5" s="32">
        <v>44105</v>
      </c>
      <c r="P5" s="32">
        <v>44136</v>
      </c>
      <c r="Q5" s="33">
        <v>44166</v>
      </c>
      <c r="R5" s="38"/>
      <c r="S5" s="42" t="s">
        <v>0</v>
      </c>
      <c r="U5" s="2"/>
    </row>
    <row r="6" spans="1:21" s="3" customFormat="1" ht="12.75">
      <c r="A6" s="71"/>
      <c r="B6" s="37"/>
      <c r="C6" s="43" t="s">
        <v>1</v>
      </c>
      <c r="D6" s="38"/>
      <c r="E6" s="54" t="s">
        <v>8</v>
      </c>
      <c r="F6" s="29" t="s">
        <v>1</v>
      </c>
      <c r="G6" s="29" t="s">
        <v>1</v>
      </c>
      <c r="H6" s="29" t="s">
        <v>1</v>
      </c>
      <c r="I6" s="29" t="s">
        <v>1</v>
      </c>
      <c r="J6" s="29" t="s">
        <v>1</v>
      </c>
      <c r="K6" s="29" t="s">
        <v>1</v>
      </c>
      <c r="L6" s="29" t="s">
        <v>1</v>
      </c>
      <c r="M6" s="29" t="s">
        <v>1</v>
      </c>
      <c r="N6" s="29" t="s">
        <v>1</v>
      </c>
      <c r="O6" s="29" t="s">
        <v>1</v>
      </c>
      <c r="P6" s="29" t="s">
        <v>1</v>
      </c>
      <c r="Q6" s="30" t="s">
        <v>1</v>
      </c>
      <c r="R6" s="38"/>
      <c r="S6" s="43" t="s">
        <v>1</v>
      </c>
      <c r="U6" s="2"/>
    </row>
    <row r="7" spans="1:21" s="3" customFormat="1" ht="12.75" customHeight="1">
      <c r="A7" s="71" t="s">
        <v>12</v>
      </c>
      <c r="B7" s="37"/>
      <c r="C7" s="71"/>
      <c r="D7" s="37"/>
      <c r="E7" s="9" t="s">
        <v>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39"/>
      <c r="S7" s="44"/>
      <c r="U7" s="12"/>
    </row>
    <row r="8" spans="1:19" s="3" customFormat="1" ht="12.75">
      <c r="A8" s="71" t="s">
        <v>2</v>
      </c>
      <c r="B8" s="37"/>
      <c r="C8" s="44" t="s">
        <v>7</v>
      </c>
      <c r="D8" s="39"/>
      <c r="E8" s="55" t="s">
        <v>7</v>
      </c>
      <c r="F8" s="10">
        <v>250</v>
      </c>
      <c r="G8" s="10">
        <f aca="true" t="shared" si="0" ref="G8:Q8">F45</f>
        <v>129.5</v>
      </c>
      <c r="H8" s="10">
        <f t="shared" si="0"/>
        <v>23</v>
      </c>
      <c r="I8" s="10">
        <f t="shared" si="0"/>
        <v>13.5</v>
      </c>
      <c r="J8" s="10">
        <f t="shared" si="0"/>
        <v>-3</v>
      </c>
      <c r="K8" s="10">
        <f t="shared" si="0"/>
        <v>-18.5</v>
      </c>
      <c r="L8" s="10">
        <f t="shared" si="0"/>
        <v>-35</v>
      </c>
      <c r="M8" s="10">
        <f t="shared" si="0"/>
        <v>-50.5</v>
      </c>
      <c r="N8" s="10">
        <f t="shared" si="0"/>
        <v>-83</v>
      </c>
      <c r="O8" s="10">
        <f t="shared" si="0"/>
        <v>-114.5</v>
      </c>
      <c r="P8" s="10">
        <f t="shared" si="0"/>
        <v>-117</v>
      </c>
      <c r="Q8" s="11">
        <f t="shared" si="0"/>
        <v>-107.5</v>
      </c>
      <c r="R8" s="39"/>
      <c r="S8" s="45">
        <f>SUM(F8)</f>
        <v>250</v>
      </c>
    </row>
    <row r="9" spans="1:19" s="3" customFormat="1" ht="12.75">
      <c r="A9" s="71"/>
      <c r="B9" s="37"/>
      <c r="C9" s="44"/>
      <c r="D9" s="39"/>
      <c r="E9" s="5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39"/>
      <c r="S9" s="45"/>
    </row>
    <row r="10" spans="1:21" s="3" customFormat="1" ht="12.75">
      <c r="A10" s="71" t="s">
        <v>21</v>
      </c>
      <c r="B10" s="37"/>
      <c r="C10" s="44"/>
      <c r="D10" s="39"/>
      <c r="E10" s="55">
        <v>36</v>
      </c>
      <c r="F10" s="10">
        <v>20</v>
      </c>
      <c r="G10" s="10">
        <v>10</v>
      </c>
      <c r="H10" s="10">
        <v>6</v>
      </c>
      <c r="I10" s="10"/>
      <c r="J10" s="10"/>
      <c r="K10" s="10"/>
      <c r="L10" s="10"/>
      <c r="M10" s="10"/>
      <c r="N10" s="10"/>
      <c r="O10" s="10"/>
      <c r="P10" s="10"/>
      <c r="Q10" s="11"/>
      <c r="R10" s="39"/>
      <c r="S10" s="46">
        <f>SUM(F10:Q10)</f>
        <v>36</v>
      </c>
      <c r="U10" s="12"/>
    </row>
    <row r="11" spans="1:21" s="3" customFormat="1" ht="12.75">
      <c r="A11" s="71" t="s">
        <v>14</v>
      </c>
      <c r="B11" s="37"/>
      <c r="C11" s="44">
        <v>1650</v>
      </c>
      <c r="D11" s="39"/>
      <c r="E11" s="55"/>
      <c r="F11" s="10">
        <v>130</v>
      </c>
      <c r="G11" s="10">
        <v>130</v>
      </c>
      <c r="H11" s="13">
        <v>130</v>
      </c>
      <c r="I11" s="13">
        <v>130</v>
      </c>
      <c r="J11" s="13">
        <v>130</v>
      </c>
      <c r="K11" s="13">
        <v>130</v>
      </c>
      <c r="L11" s="13">
        <v>130</v>
      </c>
      <c r="M11" s="13">
        <v>130</v>
      </c>
      <c r="N11" s="13">
        <v>130</v>
      </c>
      <c r="O11" s="13">
        <v>160</v>
      </c>
      <c r="P11" s="13">
        <v>160</v>
      </c>
      <c r="Q11" s="14">
        <v>160</v>
      </c>
      <c r="R11" s="40"/>
      <c r="S11" s="46">
        <f>SUM(F11:Q11)</f>
        <v>1650</v>
      </c>
      <c r="U11" s="12"/>
    </row>
    <row r="12" spans="1:21" s="3" customFormat="1" ht="12.75">
      <c r="A12" s="71"/>
      <c r="B12" s="37"/>
      <c r="C12" s="44"/>
      <c r="D12" s="39"/>
      <c r="E12" s="5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39"/>
      <c r="S12" s="46"/>
      <c r="U12" s="12"/>
    </row>
    <row r="13" spans="1:21" s="3" customFormat="1" ht="12.75">
      <c r="A13" s="71" t="s">
        <v>3</v>
      </c>
      <c r="B13" s="37"/>
      <c r="C13" s="47"/>
      <c r="D13" s="39"/>
      <c r="E13" s="56"/>
      <c r="F13" s="15">
        <f aca="true" t="shared" si="1" ref="F13:S13">SUM(F10:F12)</f>
        <v>150</v>
      </c>
      <c r="G13" s="15">
        <f t="shared" si="1"/>
        <v>140</v>
      </c>
      <c r="H13" s="15">
        <f t="shared" si="1"/>
        <v>136</v>
      </c>
      <c r="I13" s="15">
        <f t="shared" si="1"/>
        <v>130</v>
      </c>
      <c r="J13" s="15">
        <f t="shared" si="1"/>
        <v>130</v>
      </c>
      <c r="K13" s="15">
        <f t="shared" si="1"/>
        <v>130</v>
      </c>
      <c r="L13" s="15">
        <f t="shared" si="1"/>
        <v>130</v>
      </c>
      <c r="M13" s="15">
        <f t="shared" si="1"/>
        <v>130</v>
      </c>
      <c r="N13" s="15">
        <f t="shared" si="1"/>
        <v>130</v>
      </c>
      <c r="O13" s="15">
        <f t="shared" si="1"/>
        <v>160</v>
      </c>
      <c r="P13" s="15">
        <f t="shared" si="1"/>
        <v>160</v>
      </c>
      <c r="Q13" s="24">
        <f t="shared" si="1"/>
        <v>160</v>
      </c>
      <c r="R13" s="39"/>
      <c r="S13" s="47">
        <f t="shared" si="1"/>
        <v>1686</v>
      </c>
      <c r="U13" s="12"/>
    </row>
    <row r="14" spans="1:21" s="3" customFormat="1" ht="12.75">
      <c r="A14" s="71"/>
      <c r="B14" s="37"/>
      <c r="C14" s="44"/>
      <c r="D14" s="39"/>
      <c r="E14" s="5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39"/>
      <c r="S14" s="44"/>
      <c r="U14" s="12"/>
    </row>
    <row r="15" spans="1:21" s="3" customFormat="1" ht="12.75">
      <c r="A15" s="71" t="s">
        <v>24</v>
      </c>
      <c r="B15" s="37"/>
      <c r="C15" s="44"/>
      <c r="D15" s="39"/>
      <c r="E15" s="5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39"/>
      <c r="S15" s="46">
        <f>SUM(F15:Q15)</f>
        <v>0</v>
      </c>
      <c r="U15" s="12"/>
    </row>
    <row r="16" spans="1:19" s="3" customFormat="1" ht="12.75">
      <c r="A16" s="71"/>
      <c r="B16" s="37"/>
      <c r="C16" s="44"/>
      <c r="D16" s="39"/>
      <c r="E16" s="55"/>
      <c r="F16" s="10"/>
      <c r="G16" s="10"/>
      <c r="H16" s="13"/>
      <c r="I16" s="10"/>
      <c r="J16" s="13"/>
      <c r="K16" s="10"/>
      <c r="L16" s="13"/>
      <c r="M16" s="10"/>
      <c r="N16" s="13"/>
      <c r="O16" s="10"/>
      <c r="P16" s="13"/>
      <c r="Q16" s="11"/>
      <c r="R16" s="39"/>
      <c r="S16" s="46"/>
    </row>
    <row r="17" spans="1:19" s="3" customFormat="1" ht="12.75">
      <c r="A17" s="71" t="s">
        <v>3</v>
      </c>
      <c r="B17" s="37"/>
      <c r="C17" s="48">
        <f>SUM(C11:C16)</f>
        <v>1650</v>
      </c>
      <c r="D17" s="39"/>
      <c r="E17" s="57"/>
      <c r="F17" s="16">
        <f aca="true" t="shared" si="2" ref="F17:S17">SUM(F13:F16)</f>
        <v>150</v>
      </c>
      <c r="G17" s="16">
        <f t="shared" si="2"/>
        <v>140</v>
      </c>
      <c r="H17" s="16">
        <f t="shared" si="2"/>
        <v>136</v>
      </c>
      <c r="I17" s="16">
        <f t="shared" si="2"/>
        <v>130</v>
      </c>
      <c r="J17" s="16">
        <f t="shared" si="2"/>
        <v>130</v>
      </c>
      <c r="K17" s="16">
        <f t="shared" si="2"/>
        <v>130</v>
      </c>
      <c r="L17" s="16">
        <f t="shared" si="2"/>
        <v>130</v>
      </c>
      <c r="M17" s="16">
        <f t="shared" si="2"/>
        <v>130</v>
      </c>
      <c r="N17" s="16">
        <f t="shared" si="2"/>
        <v>130</v>
      </c>
      <c r="O17" s="16">
        <f t="shared" si="2"/>
        <v>160</v>
      </c>
      <c r="P17" s="16">
        <f t="shared" si="2"/>
        <v>160</v>
      </c>
      <c r="Q17" s="17">
        <f t="shared" si="2"/>
        <v>160</v>
      </c>
      <c r="R17" s="39"/>
      <c r="S17" s="48">
        <f t="shared" si="2"/>
        <v>1686</v>
      </c>
    </row>
    <row r="18" spans="1:19" s="3" customFormat="1" ht="9.75" customHeight="1">
      <c r="A18" s="71"/>
      <c r="B18" s="37"/>
      <c r="C18" s="44"/>
      <c r="D18" s="39"/>
      <c r="E18" s="5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39"/>
      <c r="S18" s="44"/>
    </row>
    <row r="19" spans="1:19" s="2" customFormat="1" ht="12.75">
      <c r="A19" s="74" t="s">
        <v>4</v>
      </c>
      <c r="B19" s="62"/>
      <c r="C19" s="49" t="s">
        <v>7</v>
      </c>
      <c r="D19" s="35"/>
      <c r="E19" s="58"/>
      <c r="F19" s="25">
        <f aca="true" t="shared" si="3" ref="F19:S19">F8+F17</f>
        <v>400</v>
      </c>
      <c r="G19" s="25">
        <f t="shared" si="3"/>
        <v>269.5</v>
      </c>
      <c r="H19" s="25">
        <f t="shared" si="3"/>
        <v>159</v>
      </c>
      <c r="I19" s="25">
        <f t="shared" si="3"/>
        <v>143.5</v>
      </c>
      <c r="J19" s="25">
        <f t="shared" si="3"/>
        <v>127</v>
      </c>
      <c r="K19" s="25">
        <f t="shared" si="3"/>
        <v>111.5</v>
      </c>
      <c r="L19" s="25">
        <f t="shared" si="3"/>
        <v>95</v>
      </c>
      <c r="M19" s="25">
        <f t="shared" si="3"/>
        <v>79.5</v>
      </c>
      <c r="N19" s="25">
        <f t="shared" si="3"/>
        <v>47</v>
      </c>
      <c r="O19" s="25">
        <f t="shared" si="3"/>
        <v>45.5</v>
      </c>
      <c r="P19" s="25">
        <f t="shared" si="3"/>
        <v>43</v>
      </c>
      <c r="Q19" s="26">
        <f t="shared" si="3"/>
        <v>52.5</v>
      </c>
      <c r="R19" s="35"/>
      <c r="S19" s="49">
        <f t="shared" si="3"/>
        <v>1936</v>
      </c>
    </row>
    <row r="20" spans="1:19" s="3" customFormat="1" ht="9.75" customHeight="1">
      <c r="A20" s="71"/>
      <c r="B20" s="37"/>
      <c r="C20" s="44"/>
      <c r="D20" s="39"/>
      <c r="E20" s="5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39"/>
      <c r="S20" s="44"/>
    </row>
    <row r="21" spans="1:19" s="3" customFormat="1" ht="12.75">
      <c r="A21" s="71" t="s">
        <v>19</v>
      </c>
      <c r="B21" s="37"/>
      <c r="C21" s="44"/>
      <c r="D21" s="39"/>
      <c r="E21" s="55">
        <v>300</v>
      </c>
      <c r="F21" s="10">
        <v>200</v>
      </c>
      <c r="G21" s="10">
        <v>100</v>
      </c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40"/>
      <c r="S21" s="46">
        <f>SUM(F21:Q21)</f>
        <v>300</v>
      </c>
    </row>
    <row r="22" spans="1:19" s="3" customFormat="1" ht="16.5" customHeight="1">
      <c r="A22" s="71" t="s">
        <v>9</v>
      </c>
      <c r="B22" s="37"/>
      <c r="C22" s="44">
        <v>840</v>
      </c>
      <c r="D22" s="39"/>
      <c r="E22" s="55"/>
      <c r="F22" s="10"/>
      <c r="G22" s="10">
        <v>66</v>
      </c>
      <c r="H22" s="10">
        <v>66</v>
      </c>
      <c r="I22" s="10">
        <v>66</v>
      </c>
      <c r="J22" s="10">
        <v>66</v>
      </c>
      <c r="K22" s="10">
        <v>66</v>
      </c>
      <c r="L22" s="10">
        <v>66</v>
      </c>
      <c r="M22" s="10">
        <v>82</v>
      </c>
      <c r="N22" s="10">
        <v>82</v>
      </c>
      <c r="O22" s="10">
        <v>82</v>
      </c>
      <c r="P22" s="10">
        <v>66</v>
      </c>
      <c r="Q22" s="11">
        <v>66</v>
      </c>
      <c r="R22" s="39"/>
      <c r="S22" s="46">
        <f aca="true" t="shared" si="4" ref="S22:S39">SUM(F22:Q22)</f>
        <v>774</v>
      </c>
    </row>
    <row r="23" spans="1:19" s="3" customFormat="1" ht="12.75">
      <c r="A23" s="71"/>
      <c r="B23" s="37"/>
      <c r="C23" s="44"/>
      <c r="D23" s="39"/>
      <c r="E23" s="5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39"/>
      <c r="S23" s="46"/>
    </row>
    <row r="24" spans="1:19" s="3" customFormat="1" ht="12.75">
      <c r="A24" s="71" t="s">
        <v>20</v>
      </c>
      <c r="B24" s="37"/>
      <c r="C24" s="44">
        <v>478</v>
      </c>
      <c r="D24" s="39"/>
      <c r="E24" s="55"/>
      <c r="F24" s="10">
        <v>36</v>
      </c>
      <c r="G24" s="10">
        <v>36</v>
      </c>
      <c r="H24" s="10">
        <v>36</v>
      </c>
      <c r="I24" s="10">
        <v>36</v>
      </c>
      <c r="J24" s="10">
        <v>36</v>
      </c>
      <c r="K24" s="10">
        <v>36</v>
      </c>
      <c r="L24" s="10">
        <v>36</v>
      </c>
      <c r="M24" s="10">
        <v>36</v>
      </c>
      <c r="N24" s="10">
        <v>36</v>
      </c>
      <c r="O24" s="10">
        <v>36</v>
      </c>
      <c r="P24" s="10">
        <v>41</v>
      </c>
      <c r="Q24" s="11">
        <v>77</v>
      </c>
      <c r="R24" s="39"/>
      <c r="S24" s="46">
        <f t="shared" si="4"/>
        <v>478</v>
      </c>
    </row>
    <row r="25" spans="1:19" s="3" customFormat="1" ht="12.75">
      <c r="A25" s="71" t="s">
        <v>27</v>
      </c>
      <c r="B25" s="37"/>
      <c r="C25" s="44">
        <v>119</v>
      </c>
      <c r="D25" s="39"/>
      <c r="E25" s="55"/>
      <c r="F25" s="10"/>
      <c r="G25" s="10">
        <v>9</v>
      </c>
      <c r="H25" s="10">
        <v>9</v>
      </c>
      <c r="I25" s="10">
        <v>9</v>
      </c>
      <c r="J25" s="10">
        <v>9</v>
      </c>
      <c r="K25" s="10">
        <v>9</v>
      </c>
      <c r="L25" s="10">
        <v>9</v>
      </c>
      <c r="M25" s="10">
        <v>9</v>
      </c>
      <c r="N25" s="10">
        <v>9</v>
      </c>
      <c r="O25" s="10">
        <v>9</v>
      </c>
      <c r="P25" s="10">
        <v>9</v>
      </c>
      <c r="Q25" s="11">
        <v>15</v>
      </c>
      <c r="R25" s="39"/>
      <c r="S25" s="46">
        <f t="shared" si="4"/>
        <v>105</v>
      </c>
    </row>
    <row r="26" spans="1:19" s="3" customFormat="1" ht="12.75">
      <c r="A26" s="71" t="s">
        <v>25</v>
      </c>
      <c r="B26" s="37"/>
      <c r="C26" s="44">
        <v>0</v>
      </c>
      <c r="D26" s="39"/>
      <c r="E26" s="55"/>
      <c r="F26" s="10"/>
      <c r="G26" s="10">
        <v>1</v>
      </c>
      <c r="H26" s="10"/>
      <c r="I26" s="10">
        <v>1</v>
      </c>
      <c r="J26" s="10"/>
      <c r="K26" s="10">
        <v>1</v>
      </c>
      <c r="L26" s="10"/>
      <c r="M26" s="10">
        <v>1</v>
      </c>
      <c r="N26" s="10"/>
      <c r="O26" s="10">
        <v>1</v>
      </c>
      <c r="P26" s="10"/>
      <c r="Q26" s="11"/>
      <c r="R26" s="39"/>
      <c r="S26" s="46">
        <f t="shared" si="4"/>
        <v>5</v>
      </c>
    </row>
    <row r="27" spans="1:19" s="3" customFormat="1" ht="12.75">
      <c r="A27" s="71"/>
      <c r="B27" s="37"/>
      <c r="C27" s="44"/>
      <c r="D27" s="39"/>
      <c r="E27" s="5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39"/>
      <c r="S27" s="46"/>
    </row>
    <row r="28" spans="1:19" s="3" customFormat="1" ht="12.75">
      <c r="A28" s="71" t="s">
        <v>26</v>
      </c>
      <c r="B28" s="37"/>
      <c r="C28" s="44">
        <v>108</v>
      </c>
      <c r="D28" s="39"/>
      <c r="E28" s="55"/>
      <c r="F28" s="10">
        <v>9</v>
      </c>
      <c r="G28" s="10">
        <v>9</v>
      </c>
      <c r="H28" s="10">
        <v>9</v>
      </c>
      <c r="I28" s="10">
        <v>9</v>
      </c>
      <c r="J28" s="10">
        <v>9</v>
      </c>
      <c r="K28" s="10">
        <v>9</v>
      </c>
      <c r="L28" s="10">
        <v>9</v>
      </c>
      <c r="M28" s="10">
        <v>9</v>
      </c>
      <c r="N28" s="10">
        <v>9</v>
      </c>
      <c r="O28" s="10">
        <v>9</v>
      </c>
      <c r="P28" s="10">
        <v>9</v>
      </c>
      <c r="Q28" s="11">
        <v>9</v>
      </c>
      <c r="R28" s="39"/>
      <c r="S28" s="46">
        <f>SUM(F28:Q28)</f>
        <v>108</v>
      </c>
    </row>
    <row r="29" spans="1:19" s="3" customFormat="1" ht="12.75">
      <c r="A29" s="71" t="s">
        <v>23</v>
      </c>
      <c r="B29" s="37"/>
      <c r="C29" s="44">
        <v>30</v>
      </c>
      <c r="D29" s="39"/>
      <c r="E29" s="55"/>
      <c r="F29" s="10">
        <v>2.5</v>
      </c>
      <c r="G29" s="10">
        <v>2.5</v>
      </c>
      <c r="H29" s="10">
        <v>2.5</v>
      </c>
      <c r="I29" s="10">
        <v>2.5</v>
      </c>
      <c r="J29" s="10">
        <v>2.5</v>
      </c>
      <c r="K29" s="10">
        <v>2.5</v>
      </c>
      <c r="L29" s="10">
        <v>2.5</v>
      </c>
      <c r="M29" s="10">
        <v>2.5</v>
      </c>
      <c r="N29" s="10">
        <v>2.5</v>
      </c>
      <c r="O29" s="10">
        <v>2.5</v>
      </c>
      <c r="P29" s="10">
        <v>2.5</v>
      </c>
      <c r="Q29" s="11">
        <v>2.5</v>
      </c>
      <c r="R29" s="39"/>
      <c r="S29" s="46">
        <f t="shared" si="4"/>
        <v>30</v>
      </c>
    </row>
    <row r="30" spans="1:20" s="3" customFormat="1" ht="12.75">
      <c r="A30" s="71" t="s">
        <v>10</v>
      </c>
      <c r="B30" s="37"/>
      <c r="C30" s="44">
        <v>6</v>
      </c>
      <c r="D30" s="39"/>
      <c r="E30" s="55"/>
      <c r="F30" s="10">
        <v>0.5</v>
      </c>
      <c r="G30" s="10">
        <v>0.5</v>
      </c>
      <c r="H30" s="13">
        <v>0.5</v>
      </c>
      <c r="I30" s="13">
        <v>0.5</v>
      </c>
      <c r="J30" s="13">
        <v>0.5</v>
      </c>
      <c r="K30" s="13">
        <v>0.5</v>
      </c>
      <c r="L30" s="13">
        <v>0.5</v>
      </c>
      <c r="M30" s="13">
        <v>0.5</v>
      </c>
      <c r="N30" s="13">
        <v>0.5</v>
      </c>
      <c r="O30" s="13">
        <v>0.5</v>
      </c>
      <c r="P30" s="13">
        <v>0.5</v>
      </c>
      <c r="Q30" s="14">
        <v>0.5</v>
      </c>
      <c r="R30" s="40"/>
      <c r="S30" s="46">
        <f t="shared" si="4"/>
        <v>6</v>
      </c>
      <c r="T30" s="18"/>
    </row>
    <row r="31" spans="1:20" s="3" customFormat="1" ht="12.75">
      <c r="A31" s="71" t="s">
        <v>15</v>
      </c>
      <c r="B31" s="37"/>
      <c r="C31" s="44">
        <v>6</v>
      </c>
      <c r="D31" s="39"/>
      <c r="E31" s="55"/>
      <c r="F31" s="10">
        <v>0.5</v>
      </c>
      <c r="G31" s="10">
        <v>0.5</v>
      </c>
      <c r="H31" s="10">
        <v>0.5</v>
      </c>
      <c r="I31" s="10">
        <v>0.5</v>
      </c>
      <c r="J31" s="10">
        <v>0.5</v>
      </c>
      <c r="K31" s="10">
        <v>0.5</v>
      </c>
      <c r="L31" s="10">
        <v>0.5</v>
      </c>
      <c r="M31" s="10">
        <v>0.5</v>
      </c>
      <c r="N31" s="10">
        <v>0.5</v>
      </c>
      <c r="O31" s="10">
        <v>0.5</v>
      </c>
      <c r="P31" s="10">
        <v>0.5</v>
      </c>
      <c r="Q31" s="11">
        <v>0.5</v>
      </c>
      <c r="R31" s="39"/>
      <c r="S31" s="46">
        <f t="shared" si="4"/>
        <v>6</v>
      </c>
      <c r="T31" s="18"/>
    </row>
    <row r="32" spans="1:20" s="3" customFormat="1" ht="12.75">
      <c r="A32" s="71" t="s">
        <v>16</v>
      </c>
      <c r="B32" s="37"/>
      <c r="C32" s="44">
        <v>12</v>
      </c>
      <c r="D32" s="39"/>
      <c r="E32" s="55"/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1">
        <v>1</v>
      </c>
      <c r="R32" s="39"/>
      <c r="S32" s="46">
        <f t="shared" si="4"/>
        <v>12</v>
      </c>
      <c r="T32" s="18"/>
    </row>
    <row r="33" spans="1:20" s="3" customFormat="1" ht="12.75">
      <c r="A33" s="71" t="s">
        <v>11</v>
      </c>
      <c r="B33" s="37"/>
      <c r="C33" s="44">
        <v>60</v>
      </c>
      <c r="D33" s="39"/>
      <c r="E33" s="55"/>
      <c r="F33" s="10">
        <v>5</v>
      </c>
      <c r="G33" s="10">
        <v>5</v>
      </c>
      <c r="H33" s="10">
        <v>5</v>
      </c>
      <c r="I33" s="10">
        <v>5</v>
      </c>
      <c r="J33" s="10">
        <v>5</v>
      </c>
      <c r="K33" s="10">
        <v>5</v>
      </c>
      <c r="L33" s="10">
        <v>5</v>
      </c>
      <c r="M33" s="10">
        <v>5</v>
      </c>
      <c r="N33" s="10">
        <v>5</v>
      </c>
      <c r="O33" s="10">
        <v>5</v>
      </c>
      <c r="P33" s="10">
        <v>5</v>
      </c>
      <c r="Q33" s="11">
        <v>5</v>
      </c>
      <c r="R33" s="39"/>
      <c r="S33" s="46">
        <f t="shared" si="4"/>
        <v>60</v>
      </c>
      <c r="T33" s="18"/>
    </row>
    <row r="34" spans="1:20" s="3" customFormat="1" ht="12.75">
      <c r="A34" s="71" t="s">
        <v>17</v>
      </c>
      <c r="B34" s="37"/>
      <c r="C34" s="44">
        <v>36</v>
      </c>
      <c r="D34" s="39"/>
      <c r="E34" s="55"/>
      <c r="F34" s="10">
        <v>3</v>
      </c>
      <c r="G34" s="10">
        <v>3</v>
      </c>
      <c r="H34" s="10">
        <v>3</v>
      </c>
      <c r="I34" s="10">
        <v>3</v>
      </c>
      <c r="J34" s="10">
        <v>3</v>
      </c>
      <c r="K34" s="10">
        <v>3</v>
      </c>
      <c r="L34" s="10">
        <v>3</v>
      </c>
      <c r="M34" s="10">
        <v>3</v>
      </c>
      <c r="N34" s="10">
        <v>3</v>
      </c>
      <c r="O34" s="10">
        <v>3</v>
      </c>
      <c r="P34" s="10">
        <v>3</v>
      </c>
      <c r="Q34" s="11">
        <v>3</v>
      </c>
      <c r="R34" s="39"/>
      <c r="S34" s="46">
        <f t="shared" si="4"/>
        <v>36</v>
      </c>
      <c r="T34" s="18"/>
    </row>
    <row r="35" spans="1:20" s="3" customFormat="1" ht="12.75">
      <c r="A35" s="71" t="s">
        <v>22</v>
      </c>
      <c r="B35" s="37"/>
      <c r="C35" s="44">
        <v>0</v>
      </c>
      <c r="D35" s="39"/>
      <c r="E35" s="5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39"/>
      <c r="S35" s="46">
        <f t="shared" si="4"/>
        <v>0</v>
      </c>
      <c r="T35" s="18"/>
    </row>
    <row r="36" spans="1:20" s="3" customFormat="1" ht="12.75">
      <c r="A36" s="71" t="s">
        <v>18</v>
      </c>
      <c r="B36" s="37"/>
      <c r="C36" s="44">
        <v>12</v>
      </c>
      <c r="D36" s="39"/>
      <c r="E36" s="55"/>
      <c r="F36" s="10">
        <v>1</v>
      </c>
      <c r="G36" s="10">
        <v>1</v>
      </c>
      <c r="H36" s="13">
        <v>1</v>
      </c>
      <c r="I36" s="10">
        <v>1</v>
      </c>
      <c r="J36" s="13">
        <v>1</v>
      </c>
      <c r="K36" s="10">
        <v>1</v>
      </c>
      <c r="L36" s="13">
        <v>1</v>
      </c>
      <c r="M36" s="10">
        <v>1</v>
      </c>
      <c r="N36" s="13">
        <v>1</v>
      </c>
      <c r="O36" s="10">
        <v>1</v>
      </c>
      <c r="P36" s="13">
        <v>1</v>
      </c>
      <c r="Q36" s="11">
        <v>1</v>
      </c>
      <c r="R36" s="39"/>
      <c r="S36" s="46">
        <f t="shared" si="4"/>
        <v>12</v>
      </c>
      <c r="T36" s="18"/>
    </row>
    <row r="37" spans="1:20" s="3" customFormat="1" ht="12.75">
      <c r="A37" s="71" t="s">
        <v>28</v>
      </c>
      <c r="B37" s="37"/>
      <c r="C37" s="44">
        <v>12</v>
      </c>
      <c r="D37" s="39"/>
      <c r="E37" s="55"/>
      <c r="F37" s="10">
        <v>1</v>
      </c>
      <c r="G37" s="10">
        <v>1</v>
      </c>
      <c r="H37" s="13">
        <v>1</v>
      </c>
      <c r="I37" s="10">
        <v>1</v>
      </c>
      <c r="J37" s="13">
        <v>1</v>
      </c>
      <c r="K37" s="10">
        <v>1</v>
      </c>
      <c r="L37" s="13">
        <v>1</v>
      </c>
      <c r="M37" s="10">
        <v>1</v>
      </c>
      <c r="N37" s="13">
        <v>1</v>
      </c>
      <c r="O37" s="10">
        <v>1</v>
      </c>
      <c r="P37" s="13">
        <v>1</v>
      </c>
      <c r="Q37" s="11">
        <v>1</v>
      </c>
      <c r="R37" s="39"/>
      <c r="S37" s="46">
        <f t="shared" si="4"/>
        <v>12</v>
      </c>
      <c r="T37" s="18"/>
    </row>
    <row r="38" spans="1:19" s="3" customFormat="1" ht="12.75">
      <c r="A38" s="71"/>
      <c r="B38" s="37"/>
      <c r="C38" s="44"/>
      <c r="D38" s="39"/>
      <c r="E38" s="55"/>
      <c r="F38" s="10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11"/>
      <c r="R38" s="39"/>
      <c r="S38" s="46"/>
    </row>
    <row r="39" spans="1:19" s="3" customFormat="1" ht="12.75">
      <c r="A39" s="71" t="s">
        <v>13</v>
      </c>
      <c r="B39" s="37"/>
      <c r="C39" s="44">
        <v>72</v>
      </c>
      <c r="D39" s="39"/>
      <c r="E39" s="55"/>
      <c r="F39" s="10">
        <v>6</v>
      </c>
      <c r="G39" s="10">
        <v>6</v>
      </c>
      <c r="H39" s="10">
        <v>6</v>
      </c>
      <c r="I39" s="10">
        <v>6</v>
      </c>
      <c r="J39" s="10">
        <v>6</v>
      </c>
      <c r="K39" s="10">
        <v>6</v>
      </c>
      <c r="L39" s="10">
        <v>6</v>
      </c>
      <c r="M39" s="10">
        <v>6</v>
      </c>
      <c r="N39" s="10">
        <v>6</v>
      </c>
      <c r="O39" s="10">
        <v>6</v>
      </c>
      <c r="P39" s="10">
        <v>6</v>
      </c>
      <c r="Q39" s="11">
        <v>6</v>
      </c>
      <c r="R39" s="39"/>
      <c r="S39" s="46">
        <f t="shared" si="4"/>
        <v>72</v>
      </c>
    </row>
    <row r="40" spans="1:19" s="3" customFormat="1" ht="12" customHeight="1">
      <c r="A40" s="71"/>
      <c r="B40" s="37"/>
      <c r="C40" s="44"/>
      <c r="D40" s="39"/>
      <c r="E40" s="55"/>
      <c r="F40" s="10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11"/>
      <c r="R40" s="39"/>
      <c r="S40" s="46"/>
    </row>
    <row r="41" spans="1:19" s="3" customFormat="1" ht="12.75">
      <c r="A41" s="75" t="s">
        <v>31</v>
      </c>
      <c r="B41" s="63"/>
      <c r="C41" s="44"/>
      <c r="D41" s="39"/>
      <c r="E41" s="55"/>
      <c r="F41" s="10">
        <v>5</v>
      </c>
      <c r="G41" s="10">
        <v>5</v>
      </c>
      <c r="H41" s="10">
        <v>5</v>
      </c>
      <c r="I41" s="10">
        <v>5</v>
      </c>
      <c r="J41" s="10">
        <v>5</v>
      </c>
      <c r="K41" s="10">
        <v>5</v>
      </c>
      <c r="L41" s="10">
        <v>5</v>
      </c>
      <c r="M41" s="10">
        <v>5</v>
      </c>
      <c r="N41" s="10">
        <v>5</v>
      </c>
      <c r="O41" s="10">
        <v>5</v>
      </c>
      <c r="P41" s="10">
        <v>5</v>
      </c>
      <c r="Q41" s="11">
        <v>5</v>
      </c>
      <c r="R41" s="39"/>
      <c r="S41" s="46">
        <f>SUM(F41:Q41)</f>
        <v>60</v>
      </c>
    </row>
    <row r="42" spans="1:19" s="3" customFormat="1" ht="12.75" customHeight="1">
      <c r="A42" s="71"/>
      <c r="B42" s="37"/>
      <c r="C42" s="44"/>
      <c r="D42" s="39"/>
      <c r="E42" s="5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39"/>
      <c r="S42" s="46"/>
    </row>
    <row r="43" spans="1:19" s="3" customFormat="1" ht="12.75">
      <c r="A43" s="71" t="s">
        <v>5</v>
      </c>
      <c r="B43" s="37"/>
      <c r="C43" s="48">
        <f>SUM(C22:C42)</f>
        <v>1791</v>
      </c>
      <c r="D43" s="39"/>
      <c r="E43" s="57"/>
      <c r="F43" s="16">
        <f aca="true" t="shared" si="5" ref="F43:S43">SUM(F21:F42)</f>
        <v>270.5</v>
      </c>
      <c r="G43" s="16">
        <f t="shared" si="5"/>
        <v>246.5</v>
      </c>
      <c r="H43" s="16">
        <f t="shared" si="5"/>
        <v>145.5</v>
      </c>
      <c r="I43" s="16">
        <f t="shared" si="5"/>
        <v>146.5</v>
      </c>
      <c r="J43" s="16">
        <f t="shared" si="5"/>
        <v>145.5</v>
      </c>
      <c r="K43" s="16">
        <f t="shared" si="5"/>
        <v>146.5</v>
      </c>
      <c r="L43" s="16">
        <f t="shared" si="5"/>
        <v>145.5</v>
      </c>
      <c r="M43" s="16">
        <f t="shared" si="5"/>
        <v>162.5</v>
      </c>
      <c r="N43" s="16">
        <f t="shared" si="5"/>
        <v>161.5</v>
      </c>
      <c r="O43" s="16">
        <f t="shared" si="5"/>
        <v>162.5</v>
      </c>
      <c r="P43" s="16">
        <f t="shared" si="5"/>
        <v>150.5</v>
      </c>
      <c r="Q43" s="17">
        <f t="shared" si="5"/>
        <v>192.5</v>
      </c>
      <c r="R43" s="39"/>
      <c r="S43" s="48">
        <f t="shared" si="5"/>
        <v>2076</v>
      </c>
    </row>
    <row r="44" spans="1:19" s="20" customFormat="1" ht="12.75" customHeight="1">
      <c r="A44" s="76"/>
      <c r="B44" s="64"/>
      <c r="C44" s="72"/>
      <c r="D44" s="41"/>
      <c r="E44" s="5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52"/>
      <c r="R44" s="41"/>
      <c r="S44" s="50"/>
    </row>
    <row r="45" spans="1:19" s="2" customFormat="1" ht="12.75">
      <c r="A45" s="77" t="s">
        <v>12</v>
      </c>
      <c r="B45" s="66"/>
      <c r="C45" s="51">
        <f>SUM(C17-C43)</f>
        <v>-141</v>
      </c>
      <c r="D45" s="35"/>
      <c r="E45" s="60">
        <f aca="true" t="shared" si="6" ref="E45:Q45">E19-E43</f>
        <v>0</v>
      </c>
      <c r="F45" s="27">
        <f t="shared" si="6"/>
        <v>129.5</v>
      </c>
      <c r="G45" s="27">
        <f t="shared" si="6"/>
        <v>23</v>
      </c>
      <c r="H45" s="27">
        <f t="shared" si="6"/>
        <v>13.5</v>
      </c>
      <c r="I45" s="27">
        <f t="shared" si="6"/>
        <v>-3</v>
      </c>
      <c r="J45" s="27">
        <f t="shared" si="6"/>
        <v>-18.5</v>
      </c>
      <c r="K45" s="27">
        <f t="shared" si="6"/>
        <v>-35</v>
      </c>
      <c r="L45" s="27">
        <f t="shared" si="6"/>
        <v>-50.5</v>
      </c>
      <c r="M45" s="27">
        <f t="shared" si="6"/>
        <v>-83</v>
      </c>
      <c r="N45" s="27">
        <f t="shared" si="6"/>
        <v>-114.5</v>
      </c>
      <c r="O45" s="27">
        <f t="shared" si="6"/>
        <v>-117</v>
      </c>
      <c r="P45" s="27">
        <f t="shared" si="6"/>
        <v>-107.5</v>
      </c>
      <c r="Q45" s="28">
        <f t="shared" si="6"/>
        <v>-140</v>
      </c>
      <c r="R45" s="35"/>
      <c r="S45" s="51">
        <f>SUM(S19-S43)</f>
        <v>-140</v>
      </c>
    </row>
    <row r="46" spans="1:30" s="4" customFormat="1" ht="12.75">
      <c r="A46" s="7"/>
      <c r="B46" s="65"/>
      <c r="C46" s="8"/>
      <c r="D46" s="3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4"/>
      <c r="S46" s="8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19" s="2" customFormat="1" ht="12.75">
      <c r="A47" s="21" t="s">
        <v>6</v>
      </c>
      <c r="B47" s="66"/>
      <c r="C47" s="22"/>
      <c r="D47" s="35"/>
      <c r="E47" s="22"/>
      <c r="F47" s="23">
        <v>50</v>
      </c>
      <c r="G47" s="23">
        <v>50</v>
      </c>
      <c r="H47" s="23">
        <v>50</v>
      </c>
      <c r="I47" s="23">
        <v>50</v>
      </c>
      <c r="J47" s="23">
        <v>50</v>
      </c>
      <c r="K47" s="23">
        <v>50</v>
      </c>
      <c r="L47" s="23">
        <v>50</v>
      </c>
      <c r="M47" s="23">
        <v>50</v>
      </c>
      <c r="N47" s="23">
        <v>50</v>
      </c>
      <c r="O47" s="23">
        <v>50</v>
      </c>
      <c r="P47" s="23">
        <v>50</v>
      </c>
      <c r="Q47" s="23">
        <v>50</v>
      </c>
      <c r="R47" s="35"/>
      <c r="S47" s="87"/>
    </row>
    <row r="48" spans="1:19" s="2" customFormat="1" ht="12.75">
      <c r="A48" s="78" t="s">
        <v>29</v>
      </c>
      <c r="B48" s="79"/>
      <c r="C48" s="80"/>
      <c r="D48" s="81"/>
      <c r="E48" s="82"/>
      <c r="F48" s="80">
        <f>SUM(F45+F47)</f>
        <v>179.5</v>
      </c>
      <c r="G48" s="80">
        <f aca="true" t="shared" si="7" ref="G48:Q48">SUM(G45+G47)</f>
        <v>73</v>
      </c>
      <c r="H48" s="80">
        <f t="shared" si="7"/>
        <v>63.5</v>
      </c>
      <c r="I48" s="80">
        <f t="shared" si="7"/>
        <v>47</v>
      </c>
      <c r="J48" s="80">
        <f t="shared" si="7"/>
        <v>31.5</v>
      </c>
      <c r="K48" s="80">
        <f t="shared" si="7"/>
        <v>15</v>
      </c>
      <c r="L48" s="80">
        <f t="shared" si="7"/>
        <v>-0.5</v>
      </c>
      <c r="M48" s="80">
        <f t="shared" si="7"/>
        <v>-33</v>
      </c>
      <c r="N48" s="80">
        <f t="shared" si="7"/>
        <v>-64.5</v>
      </c>
      <c r="O48" s="80">
        <f t="shared" si="7"/>
        <v>-67</v>
      </c>
      <c r="P48" s="80">
        <f t="shared" si="7"/>
        <v>-57.5</v>
      </c>
      <c r="Q48" s="80">
        <f t="shared" si="7"/>
        <v>-90</v>
      </c>
      <c r="R48" s="35"/>
      <c r="S48" s="87"/>
    </row>
    <row r="49" spans="1:19" s="2" customFormat="1" ht="12.75">
      <c r="A49" s="21"/>
      <c r="B49" s="66"/>
      <c r="C49" s="22"/>
      <c r="D49" s="35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35"/>
      <c r="S49" s="87"/>
    </row>
    <row r="50" ht="12.75">
      <c r="M50" s="3"/>
    </row>
    <row r="51" spans="1:2" ht="9.75">
      <c r="A51" s="4"/>
      <c r="B51" s="68"/>
    </row>
    <row r="54" spans="1:5" ht="12.75">
      <c r="A54" s="6"/>
      <c r="B54" s="65"/>
      <c r="C54" s="3"/>
      <c r="D54" s="37"/>
      <c r="E54" s="3"/>
    </row>
    <row r="55" spans="1:2" ht="9.75">
      <c r="A55" s="5"/>
      <c r="B55" s="69"/>
    </row>
  </sheetData>
  <sheetProtection/>
  <mergeCells count="1">
    <mergeCell ref="S46:S49"/>
  </mergeCells>
  <printOptions horizontalCentered="1" verticalCentered="1"/>
  <pageMargins left="0.5905511811023623" right="0.5905511811023623" top="0" bottom="0.5905511811023623" header="0.5118110236220472" footer="0.31496062992125984"/>
  <pageSetup fitToHeight="1" fitToWidth="1" horizontalDpi="600" verticalDpi="600" orientation="landscape" pageOrder="overThenDown" paperSize="9" scale="70" r:id="rId1"/>
  <headerFooter alignWithMargins="0">
    <oddHeader>&amp;R&amp;11
&amp;10
</oddHeader>
    <oddFooter>&amp;L&amp;8&amp;F, Br&amp;R&amp;D</oddFooter>
  </headerFooter>
  <ignoredErrors>
    <ignoredError sqref="S22 S24:S26 S28:S37 S39:S41 S11:S15" unlockedFormula="1"/>
    <ignoredError sqref="S21 S1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 Muster AG, Musterdorf</dc:title>
  <dc:subject/>
  <dc:creator>WPA</dc:creator>
  <cp:keywords/>
  <dc:description/>
  <cp:lastModifiedBy>Brunner Christoph</cp:lastModifiedBy>
  <cp:lastPrinted>2020-03-24T15:21:28Z</cp:lastPrinted>
  <dcterms:created xsi:type="dcterms:W3CDTF">1999-01-13T07:17:51Z</dcterms:created>
  <dcterms:modified xsi:type="dcterms:W3CDTF">2020-04-21T13:32:11Z</dcterms:modified>
  <cp:category/>
  <cp:version/>
  <cp:contentType/>
  <cp:contentStatus/>
</cp:coreProperties>
</file>